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<sst xmlns="http://schemas.openxmlformats.org/spreadsheetml/2006/main" count="153" uniqueCount="57">
  <si>
    <t>年</t>
  </si>
  <si>
    <t>購車</t>
  </si>
  <si>
    <t>結婚</t>
  </si>
  <si>
    <t>萬   ×</t>
  </si>
  <si>
    <t>＝</t>
  </si>
  <si>
    <t>每月</t>
  </si>
  <si>
    <t>12個月 ×</t>
  </si>
  <si>
    <t>萬</t>
  </si>
  <si>
    <t>每輛</t>
  </si>
  <si>
    <t>輛</t>
  </si>
  <si>
    <t>每年</t>
  </si>
  <si>
    <t>每人</t>
  </si>
  <si>
    <t>人</t>
  </si>
  <si>
    <t>總開銷</t>
  </si>
  <si>
    <t>萬  －</t>
  </si>
  <si>
    <t>不足額</t>
  </si>
  <si>
    <t>兩歲前</t>
  </si>
  <si>
    <t>尿布.奶粉.嬰兒雜支</t>
  </si>
  <si>
    <t>褓姆費每月</t>
  </si>
  <si>
    <t>補習.才藝</t>
  </si>
  <si>
    <t>幼稚園</t>
  </si>
  <si>
    <t>學費</t>
  </si>
  <si>
    <t>12個月 ×</t>
  </si>
  <si>
    <t>12年國教</t>
  </si>
  <si>
    <t>大學</t>
  </si>
  <si>
    <t>子女教育合計</t>
  </si>
  <si>
    <t>個人生活雜支</t>
  </si>
  <si>
    <t>配偶生活雜支</t>
  </si>
  <si>
    <t>個人工作生涯</t>
  </si>
  <si>
    <t>配偶工作生涯</t>
  </si>
  <si>
    <t>個人退休養老</t>
  </si>
  <si>
    <t>配偶退休養老</t>
  </si>
  <si>
    <t>家庭旅遊</t>
  </si>
  <si>
    <t>個人平均月薪</t>
  </si>
  <si>
    <t>配偶平均月薪</t>
  </si>
  <si>
    <t>預計生育</t>
  </si>
  <si>
    <t>在外租金.生活費</t>
  </si>
  <si>
    <t>生活費</t>
  </si>
  <si>
    <t>學費.才藝</t>
  </si>
  <si>
    <t>總收入</t>
  </si>
  <si>
    <t>購屋.裝潢.修繕</t>
  </si>
  <si>
    <t>總開銷</t>
  </si>
  <si>
    <t>總收入</t>
  </si>
  <si>
    <r>
      <t>人生的資金缺口該如何解決？</t>
    </r>
    <r>
      <rPr>
        <b/>
        <sz val="16"/>
        <rFont val="華康細圓體(P)"/>
        <family val="2"/>
      </rPr>
      <t>→</t>
    </r>
  </si>
  <si>
    <t>年</t>
  </si>
  <si>
    <t>個人退休生涯</t>
  </si>
  <si>
    <t>配偶退休生涯</t>
  </si>
  <si>
    <t>歲成家</t>
  </si>
  <si>
    <t>歲退休</t>
  </si>
  <si>
    <t>歲回歸</t>
  </si>
  <si>
    <t>配偶年紀</t>
  </si>
  <si>
    <t>研究所</t>
  </si>
  <si>
    <t>20年</t>
  </si>
  <si>
    <t xml:space="preserve">  家庭生涯規劃分析</t>
  </si>
  <si>
    <t>生活中有很多突然的支出：紅白包、請客、醫療費、汽車維修、換手機、畢業旅行等多到數不完…本表僅以常態性大略估算。未婚的朋友算完就能理解貧賤夫妻百世哀的道理，以及現代人不婚和少子化的原因，真的是養不起的未來。此表格是希望要結婚或已經結婚的朋友要做好生涯規劃，尤其是對財務的分配要有概念，如此才會有美好的未來。</t>
  </si>
  <si>
    <t>人身保險費每人</t>
  </si>
  <si>
    <t>對策: 1.增加年所得(轉跑道)  2.戒掉菸.酒.檳榔.賭博  3.進修提升自我能力  4.吃苦當吃補全力以赴創業  5.養成先存後花的好習慣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</si>
</sst>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</numFmts>
  <fonts count="50">
    <font>
      <sz val="12"/>
      <name val="新細明體"/>
      <family val="1"/>
    </font>
    <font>
      <sz val="9"/>
      <name val="新細明體"/>
      <family val="1"/>
    </font>
    <font>
      <sz val="16"/>
      <name val="華康細圓體(P)"/>
      <family val="2"/>
    </font>
    <font>
      <b/>
      <sz val="16"/>
      <name val="華康細圓體(P)"/>
      <family val="2"/>
    </font>
    <font>
      <sz val="16"/>
      <color indexed="10"/>
      <name val="華康細圓體(P)"/>
      <family val="2"/>
    </font>
    <font>
      <b/>
      <sz val="20"/>
      <color indexed="10"/>
      <name val="華康細圓體(P)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6"/>
      <name val="華康細圓體(P)"/>
      <family val="2"/>
    </font>
    <font>
      <b/>
      <sz val="16"/>
      <color indexed="10"/>
      <name val="華康細圓體(P)"/>
      <family val="2"/>
    </font>
    <font>
      <sz val="12"/>
      <name val="華康細圓體(P)"/>
      <family val="2"/>
    </font>
    <font>
      <b/>
      <sz val="12"/>
      <name val="華康細圓體(P)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10"/>
      <name val="華康細圓體(P)"/>
      <family val="2"/>
    </font>
    <font>
      <sz val="9"/>
      <name val="華康細圓體(P)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8"/>
      <color rgb="FFFF0000"/>
      <name val="華康細圓體(P)"/>
      <family val="2"/>
    </font>
    <font>
      <b/>
      <sz val="16"/>
      <color rgb="FFFF0000"/>
      <name val="華康細圓體(P)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/>
      <right style="medium"/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vertical="center"/>
    </xf>
    <xf numFmtId="0" fontId="2" fillId="37" borderId="0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vertical="center"/>
    </xf>
    <xf numFmtId="0" fontId="2" fillId="38" borderId="10" xfId="0" applyFont="1" applyFill="1" applyBorder="1" applyAlignment="1">
      <alignment vertical="center"/>
    </xf>
    <xf numFmtId="0" fontId="4" fillId="38" borderId="0" xfId="0" applyFont="1" applyFill="1" applyBorder="1" applyAlignment="1">
      <alignment vertical="center"/>
    </xf>
    <xf numFmtId="177" fontId="9" fillId="33" borderId="0" xfId="0" applyNumberFormat="1" applyFont="1" applyFill="1" applyBorder="1" applyAlignment="1">
      <alignment vertical="center"/>
    </xf>
    <xf numFmtId="177" fontId="9" fillId="36" borderId="0" xfId="0" applyNumberFormat="1" applyFont="1" applyFill="1" applyBorder="1" applyAlignment="1">
      <alignment vertical="center"/>
    </xf>
    <xf numFmtId="177" fontId="9" fillId="35" borderId="0" xfId="0" applyNumberFormat="1" applyFont="1" applyFill="1" applyBorder="1" applyAlignment="1">
      <alignment vertical="center"/>
    </xf>
    <xf numFmtId="177" fontId="9" fillId="38" borderId="0" xfId="0" applyNumberFormat="1" applyFont="1" applyFill="1" applyBorder="1" applyAlignment="1">
      <alignment vertical="center"/>
    </xf>
    <xf numFmtId="176" fontId="48" fillId="34" borderId="0" xfId="0" applyNumberFormat="1" applyFont="1" applyFill="1" applyBorder="1" applyAlignment="1">
      <alignment vertical="center"/>
    </xf>
    <xf numFmtId="0" fontId="2" fillId="10" borderId="10" xfId="0" applyFont="1" applyFill="1" applyBorder="1" applyAlignment="1">
      <alignment vertical="center"/>
    </xf>
    <xf numFmtId="0" fontId="2" fillId="10" borderId="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vertical="center"/>
    </xf>
    <xf numFmtId="0" fontId="2" fillId="38" borderId="11" xfId="0" applyFont="1" applyFill="1" applyBorder="1" applyAlignment="1">
      <alignment vertical="center"/>
    </xf>
    <xf numFmtId="0" fontId="49" fillId="10" borderId="0" xfId="0" applyFont="1" applyFill="1" applyBorder="1" applyAlignment="1">
      <alignment vertical="center"/>
    </xf>
    <xf numFmtId="176" fontId="5" fillId="34" borderId="12" xfId="0" applyNumberFormat="1" applyFont="1" applyFill="1" applyBorder="1" applyAlignment="1">
      <alignment vertical="center"/>
    </xf>
    <xf numFmtId="0" fontId="5" fillId="34" borderId="13" xfId="0" applyFont="1" applyFill="1" applyBorder="1" applyAlignment="1">
      <alignment vertical="center"/>
    </xf>
    <xf numFmtId="0" fontId="48" fillId="34" borderId="0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 vertical="center"/>
    </xf>
    <xf numFmtId="0" fontId="49" fillId="36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center"/>
    </xf>
    <xf numFmtId="0" fontId="49" fillId="38" borderId="0" xfId="0" applyFont="1" applyFill="1" applyBorder="1" applyAlignment="1">
      <alignment vertical="center"/>
    </xf>
    <xf numFmtId="0" fontId="49" fillId="37" borderId="0" xfId="0" applyFont="1" applyFill="1" applyBorder="1" applyAlignment="1">
      <alignment vertical="center"/>
    </xf>
    <xf numFmtId="0" fontId="49" fillId="38" borderId="10" xfId="0" applyFont="1" applyFill="1" applyBorder="1" applyAlignment="1">
      <alignment vertical="center"/>
    </xf>
    <xf numFmtId="0" fontId="49" fillId="37" borderId="10" xfId="0" applyFont="1" applyFill="1" applyBorder="1" applyAlignment="1">
      <alignment vertical="center"/>
    </xf>
    <xf numFmtId="0" fontId="2" fillId="10" borderId="14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11" fillId="39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right" vertical="center"/>
    </xf>
    <xf numFmtId="176" fontId="48" fillId="34" borderId="0" xfId="0" applyNumberFormat="1" applyFont="1" applyFill="1" applyBorder="1" applyAlignment="1">
      <alignment horizontal="right" vertical="center"/>
    </xf>
    <xf numFmtId="0" fontId="2" fillId="37" borderId="0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49" fillId="38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center" vertical="center"/>
    </xf>
    <xf numFmtId="0" fontId="49" fillId="10" borderId="10" xfId="0" applyFont="1" applyFill="1" applyBorder="1" applyAlignment="1">
      <alignment vertical="center"/>
    </xf>
    <xf numFmtId="0" fontId="30" fillId="7" borderId="0" xfId="0" applyFont="1" applyFill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120" zoomScaleNormal="120" zoomScalePageLayoutView="0" workbookViewId="0" topLeftCell="A1">
      <selection activeCell="M8" sqref="M8"/>
    </sheetView>
  </sheetViews>
  <sheetFormatPr defaultColWidth="9.00390625" defaultRowHeight="16.5"/>
  <cols>
    <col min="1" max="1" width="5.875" style="13" customWidth="1"/>
    <col min="2" max="6" width="9.00390625" style="13" customWidth="1"/>
    <col min="7" max="7" width="13.125" style="13" customWidth="1"/>
    <col min="8" max="8" width="17.125" style="13" customWidth="1"/>
    <col min="9" max="10" width="9.00390625" style="13" customWidth="1"/>
    <col min="11" max="11" width="13.375" style="13" customWidth="1"/>
    <col min="12" max="16384" width="9.00390625" style="13" customWidth="1"/>
  </cols>
  <sheetData>
    <row r="1" spans="1:12" ht="35.25" customHeight="1">
      <c r="A1" s="62" t="s">
        <v>53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35.25" customHeight="1">
      <c r="A2" s="64" t="s">
        <v>54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27" customHeight="1">
      <c r="A3" s="8"/>
      <c r="B3" s="46" t="s">
        <v>28</v>
      </c>
      <c r="C3" s="46"/>
      <c r="D3" s="46"/>
      <c r="E3" s="14">
        <f>SUM(G5-B5)</f>
        <v>35</v>
      </c>
      <c r="F3" s="14" t="s">
        <v>44</v>
      </c>
      <c r="G3" s="8"/>
      <c r="H3" s="14" t="s">
        <v>45</v>
      </c>
      <c r="I3" s="14"/>
      <c r="J3" s="14">
        <f>SUM(K5-G5)</f>
        <v>20</v>
      </c>
      <c r="K3" s="14" t="s">
        <v>44</v>
      </c>
      <c r="L3" s="8"/>
    </row>
    <row r="4" spans="1:12" ht="27" customHeight="1" thickBot="1">
      <c r="A4" s="6"/>
      <c r="B4" s="45" t="s">
        <v>29</v>
      </c>
      <c r="C4" s="45"/>
      <c r="D4" s="45"/>
      <c r="E4" s="36">
        <f>SUM(G6-B6)</f>
        <v>37</v>
      </c>
      <c r="F4" s="36" t="s">
        <v>44</v>
      </c>
      <c r="G4" s="6"/>
      <c r="H4" s="36" t="s">
        <v>46</v>
      </c>
      <c r="I4" s="36"/>
      <c r="J4" s="36">
        <f>SUM(K6-G6)</f>
        <v>20</v>
      </c>
      <c r="K4" s="36" t="s">
        <v>44</v>
      </c>
      <c r="L4" s="6"/>
    </row>
    <row r="5" spans="1:12" ht="27" customHeight="1" thickBot="1">
      <c r="A5" s="14"/>
      <c r="B5" s="9">
        <v>30</v>
      </c>
      <c r="C5" s="14" t="s">
        <v>47</v>
      </c>
      <c r="D5" s="14"/>
      <c r="E5" s="14"/>
      <c r="F5" s="8"/>
      <c r="G5" s="10">
        <v>65</v>
      </c>
      <c r="H5" s="8" t="s">
        <v>48</v>
      </c>
      <c r="I5" s="46"/>
      <c r="J5" s="46"/>
      <c r="K5" s="10">
        <v>85</v>
      </c>
      <c r="L5" s="8" t="s">
        <v>49</v>
      </c>
    </row>
    <row r="6" spans="1:12" ht="27" customHeight="1" thickBot="1">
      <c r="A6" s="6"/>
      <c r="B6" s="5">
        <v>28</v>
      </c>
      <c r="C6" s="6" t="s">
        <v>50</v>
      </c>
      <c r="D6" s="6"/>
      <c r="E6" s="6"/>
      <c r="F6" s="6"/>
      <c r="G6" s="5">
        <v>65</v>
      </c>
      <c r="H6" s="6" t="s">
        <v>48</v>
      </c>
      <c r="I6" s="6"/>
      <c r="J6" s="6"/>
      <c r="K6" s="5">
        <v>85</v>
      </c>
      <c r="L6" s="6" t="s">
        <v>49</v>
      </c>
    </row>
    <row r="7" spans="1:12" ht="27" customHeight="1" thickBot="1">
      <c r="A7" s="8"/>
      <c r="B7" s="46" t="s">
        <v>26</v>
      </c>
      <c r="C7" s="46"/>
      <c r="D7" s="8" t="s">
        <v>5</v>
      </c>
      <c r="E7" s="10">
        <v>1.5</v>
      </c>
      <c r="F7" s="15" t="s">
        <v>3</v>
      </c>
      <c r="G7" s="15" t="s">
        <v>6</v>
      </c>
      <c r="H7" s="8">
        <f>SUM(E3)</f>
        <v>35</v>
      </c>
      <c r="I7" s="8" t="s">
        <v>0</v>
      </c>
      <c r="J7" s="15" t="s">
        <v>4</v>
      </c>
      <c r="K7" s="37">
        <f>SUM(E7*12*H7)</f>
        <v>630</v>
      </c>
      <c r="L7" s="8" t="s">
        <v>7</v>
      </c>
    </row>
    <row r="8" spans="1:12" ht="27" customHeight="1" thickBot="1">
      <c r="A8" s="6"/>
      <c r="B8" s="45" t="s">
        <v>27</v>
      </c>
      <c r="C8" s="45"/>
      <c r="D8" s="6" t="s">
        <v>5</v>
      </c>
      <c r="E8" s="5">
        <v>1.5</v>
      </c>
      <c r="F8" s="16"/>
      <c r="G8" s="16" t="s">
        <v>6</v>
      </c>
      <c r="H8" s="6">
        <f>SUM(E4)</f>
        <v>37</v>
      </c>
      <c r="I8" s="6" t="s">
        <v>0</v>
      </c>
      <c r="J8" s="16" t="s">
        <v>4</v>
      </c>
      <c r="K8" s="38">
        <f>SUM(E8*12*H8)</f>
        <v>666</v>
      </c>
      <c r="L8" s="6" t="s">
        <v>7</v>
      </c>
    </row>
    <row r="9" spans="1:12" ht="27" customHeight="1" thickBot="1">
      <c r="A9" s="1"/>
      <c r="B9" s="50" t="s">
        <v>1</v>
      </c>
      <c r="C9" s="50"/>
      <c r="D9" s="20" t="s">
        <v>8</v>
      </c>
      <c r="E9" s="21">
        <v>80</v>
      </c>
      <c r="F9" s="19" t="s">
        <v>3</v>
      </c>
      <c r="G9" s="20"/>
      <c r="H9" s="21">
        <v>5</v>
      </c>
      <c r="I9" s="20" t="s">
        <v>9</v>
      </c>
      <c r="J9" s="19" t="s">
        <v>4</v>
      </c>
      <c r="K9" s="39">
        <f>SUM(E9*H9)</f>
        <v>400</v>
      </c>
      <c r="L9" s="20" t="s">
        <v>7</v>
      </c>
    </row>
    <row r="10" spans="1:12" ht="27" customHeight="1" thickBot="1">
      <c r="A10" s="17"/>
      <c r="B10" s="56" t="s">
        <v>32</v>
      </c>
      <c r="C10" s="56"/>
      <c r="D10" s="17" t="s">
        <v>10</v>
      </c>
      <c r="E10" s="12">
        <v>5</v>
      </c>
      <c r="F10" s="18" t="s">
        <v>3</v>
      </c>
      <c r="G10" s="17"/>
      <c r="H10" s="12">
        <v>50</v>
      </c>
      <c r="I10" s="17" t="s">
        <v>0</v>
      </c>
      <c r="J10" s="18" t="s">
        <v>4</v>
      </c>
      <c r="K10" s="40">
        <f>SUM(E10*H10)</f>
        <v>250</v>
      </c>
      <c r="L10" s="17" t="s">
        <v>7</v>
      </c>
    </row>
    <row r="11" spans="1:12" ht="27" customHeight="1" thickBot="1">
      <c r="A11" s="20"/>
      <c r="B11" s="50" t="s">
        <v>2</v>
      </c>
      <c r="C11" s="50"/>
      <c r="D11" s="20"/>
      <c r="E11" s="20"/>
      <c r="F11" s="19"/>
      <c r="G11" s="20"/>
      <c r="H11" s="20"/>
      <c r="I11" s="20"/>
      <c r="J11" s="19"/>
      <c r="K11" s="41">
        <v>100</v>
      </c>
      <c r="L11" s="20" t="s">
        <v>7</v>
      </c>
    </row>
    <row r="12" spans="1:12" ht="27" customHeight="1" thickBot="1">
      <c r="A12" s="3"/>
      <c r="B12" s="56" t="s">
        <v>40</v>
      </c>
      <c r="C12" s="56"/>
      <c r="D12" s="17"/>
      <c r="E12" s="17"/>
      <c r="F12" s="18"/>
      <c r="G12" s="17"/>
      <c r="H12" s="17"/>
      <c r="I12" s="17"/>
      <c r="J12" s="18"/>
      <c r="K12" s="42">
        <v>1500</v>
      </c>
      <c r="L12" s="17" t="s">
        <v>7</v>
      </c>
    </row>
    <row r="13" spans="1:12" ht="27" customHeight="1" thickBot="1">
      <c r="A13" s="50" t="s">
        <v>55</v>
      </c>
      <c r="B13" s="50"/>
      <c r="C13" s="50"/>
      <c r="D13" s="20" t="s">
        <v>10</v>
      </c>
      <c r="E13" s="21">
        <v>5</v>
      </c>
      <c r="F13" s="18" t="s">
        <v>3</v>
      </c>
      <c r="G13" s="20" t="s">
        <v>52</v>
      </c>
      <c r="H13" s="21">
        <v>4</v>
      </c>
      <c r="I13" s="20" t="s">
        <v>12</v>
      </c>
      <c r="J13" s="19"/>
      <c r="K13" s="39">
        <f>SUM(E13*20*H13)</f>
        <v>400</v>
      </c>
      <c r="L13" s="17" t="s">
        <v>7</v>
      </c>
    </row>
    <row r="14" spans="1:12" ht="27" customHeight="1" thickBot="1">
      <c r="A14" s="52" t="s">
        <v>16</v>
      </c>
      <c r="B14" s="52"/>
      <c r="C14" s="51" t="s">
        <v>18</v>
      </c>
      <c r="D14" s="51"/>
      <c r="E14" s="43">
        <v>2</v>
      </c>
      <c r="F14" s="29" t="s">
        <v>3</v>
      </c>
      <c r="G14" s="29" t="s">
        <v>6</v>
      </c>
      <c r="H14" s="30">
        <v>2</v>
      </c>
      <c r="I14" s="30" t="s">
        <v>0</v>
      </c>
      <c r="J14" s="29" t="s">
        <v>4</v>
      </c>
      <c r="K14" s="30">
        <f>SUM(E14*12*H14)</f>
        <v>48</v>
      </c>
      <c r="L14" s="30"/>
    </row>
    <row r="15" spans="1:12" ht="27" customHeight="1" thickBot="1">
      <c r="A15" s="52"/>
      <c r="B15" s="52"/>
      <c r="C15" s="51" t="s">
        <v>17</v>
      </c>
      <c r="D15" s="51"/>
      <c r="E15" s="28">
        <v>1.5</v>
      </c>
      <c r="F15" s="29" t="s">
        <v>3</v>
      </c>
      <c r="G15" s="29" t="s">
        <v>6</v>
      </c>
      <c r="H15" s="30">
        <v>2</v>
      </c>
      <c r="I15" s="30" t="s">
        <v>0</v>
      </c>
      <c r="J15" s="29" t="s">
        <v>4</v>
      </c>
      <c r="K15" s="30">
        <f aca="true" t="shared" si="0" ref="K15:K21">SUM(E15*12*H15)</f>
        <v>36</v>
      </c>
      <c r="L15" s="30"/>
    </row>
    <row r="16" spans="1:12" ht="27" customHeight="1" thickBot="1">
      <c r="A16" s="48" t="s">
        <v>20</v>
      </c>
      <c r="B16" s="48"/>
      <c r="C16" s="49" t="s">
        <v>38</v>
      </c>
      <c r="D16" s="49"/>
      <c r="E16" s="21">
        <v>1.5</v>
      </c>
      <c r="F16" s="19" t="s">
        <v>3</v>
      </c>
      <c r="G16" s="19" t="s">
        <v>22</v>
      </c>
      <c r="H16" s="20">
        <v>4</v>
      </c>
      <c r="I16" s="20" t="s">
        <v>0</v>
      </c>
      <c r="J16" s="19" t="s">
        <v>4</v>
      </c>
      <c r="K16" s="20">
        <f t="shared" si="0"/>
        <v>72</v>
      </c>
      <c r="L16" s="20"/>
    </row>
    <row r="17" spans="1:12" ht="27" customHeight="1" thickBot="1">
      <c r="A17" s="48"/>
      <c r="B17" s="48"/>
      <c r="C17" s="49" t="s">
        <v>37</v>
      </c>
      <c r="D17" s="49"/>
      <c r="E17" s="31">
        <v>1</v>
      </c>
      <c r="F17" s="19" t="s">
        <v>3</v>
      </c>
      <c r="G17" s="19" t="s">
        <v>22</v>
      </c>
      <c r="H17" s="20">
        <v>4</v>
      </c>
      <c r="I17" s="20" t="s">
        <v>0</v>
      </c>
      <c r="J17" s="19" t="s">
        <v>4</v>
      </c>
      <c r="K17" s="20">
        <f t="shared" si="0"/>
        <v>48</v>
      </c>
      <c r="L17" s="20"/>
    </row>
    <row r="18" spans="1:12" ht="27" customHeight="1" thickBot="1">
      <c r="A18" s="52" t="s">
        <v>23</v>
      </c>
      <c r="B18" s="52"/>
      <c r="C18" s="51" t="s">
        <v>19</v>
      </c>
      <c r="D18" s="51"/>
      <c r="E18" s="28">
        <v>1</v>
      </c>
      <c r="F18" s="29" t="s">
        <v>3</v>
      </c>
      <c r="G18" s="29" t="s">
        <v>22</v>
      </c>
      <c r="H18" s="30">
        <v>12</v>
      </c>
      <c r="I18" s="30" t="s">
        <v>0</v>
      </c>
      <c r="J18" s="29" t="s">
        <v>4</v>
      </c>
      <c r="K18" s="30">
        <f t="shared" si="0"/>
        <v>144</v>
      </c>
      <c r="L18" s="30"/>
    </row>
    <row r="19" spans="1:12" ht="27" customHeight="1" thickBot="1">
      <c r="A19" s="52"/>
      <c r="B19" s="52"/>
      <c r="C19" s="51" t="s">
        <v>37</v>
      </c>
      <c r="D19" s="51"/>
      <c r="E19" s="28">
        <v>1</v>
      </c>
      <c r="F19" s="29" t="s">
        <v>3</v>
      </c>
      <c r="G19" s="29" t="s">
        <v>22</v>
      </c>
      <c r="H19" s="30">
        <v>12</v>
      </c>
      <c r="I19" s="30" t="s">
        <v>0</v>
      </c>
      <c r="J19" s="29" t="s">
        <v>4</v>
      </c>
      <c r="K19" s="30">
        <f t="shared" si="0"/>
        <v>144</v>
      </c>
      <c r="L19" s="30"/>
    </row>
    <row r="20" spans="1:12" ht="27" customHeight="1" thickBot="1">
      <c r="A20" s="48" t="s">
        <v>24</v>
      </c>
      <c r="B20" s="48"/>
      <c r="C20" s="49" t="s">
        <v>21</v>
      </c>
      <c r="D20" s="49"/>
      <c r="E20" s="21">
        <v>1</v>
      </c>
      <c r="F20" s="19" t="s">
        <v>3</v>
      </c>
      <c r="G20" s="19" t="s">
        <v>22</v>
      </c>
      <c r="H20" s="20">
        <v>4</v>
      </c>
      <c r="I20" s="20" t="s">
        <v>0</v>
      </c>
      <c r="J20" s="19" t="s">
        <v>4</v>
      </c>
      <c r="K20" s="20">
        <f t="shared" si="0"/>
        <v>48</v>
      </c>
      <c r="L20" s="20"/>
    </row>
    <row r="21" spans="1:12" ht="27" customHeight="1" thickBot="1">
      <c r="A21" s="48"/>
      <c r="B21" s="48"/>
      <c r="C21" s="49" t="s">
        <v>36</v>
      </c>
      <c r="D21" s="49"/>
      <c r="E21" s="21">
        <v>2</v>
      </c>
      <c r="F21" s="19" t="s">
        <v>3</v>
      </c>
      <c r="G21" s="19" t="s">
        <v>22</v>
      </c>
      <c r="H21" s="20">
        <v>4</v>
      </c>
      <c r="I21" s="20" t="s">
        <v>0</v>
      </c>
      <c r="J21" s="19" t="s">
        <v>4</v>
      </c>
      <c r="K21" s="20">
        <f t="shared" si="0"/>
        <v>96</v>
      </c>
      <c r="L21" s="20"/>
    </row>
    <row r="22" spans="1:12" ht="27" customHeight="1" thickBot="1">
      <c r="A22" s="48" t="s">
        <v>51</v>
      </c>
      <c r="B22" s="48"/>
      <c r="C22" s="49" t="s">
        <v>21</v>
      </c>
      <c r="D22" s="49"/>
      <c r="E22" s="21">
        <v>2</v>
      </c>
      <c r="F22" s="19" t="s">
        <v>3</v>
      </c>
      <c r="G22" s="19" t="s">
        <v>22</v>
      </c>
      <c r="H22" s="20">
        <v>3</v>
      </c>
      <c r="I22" s="20" t="s">
        <v>0</v>
      </c>
      <c r="J22" s="19" t="s">
        <v>4</v>
      </c>
      <c r="K22" s="20">
        <f>SUM(E22*12*H22)</f>
        <v>72</v>
      </c>
      <c r="L22" s="20"/>
    </row>
    <row r="23" spans="1:12" ht="27" customHeight="1" thickBot="1">
      <c r="A23" s="48"/>
      <c r="B23" s="48"/>
      <c r="C23" s="49" t="s">
        <v>36</v>
      </c>
      <c r="D23" s="49"/>
      <c r="E23" s="21">
        <v>2</v>
      </c>
      <c r="F23" s="19" t="s">
        <v>3</v>
      </c>
      <c r="G23" s="19" t="s">
        <v>22</v>
      </c>
      <c r="H23" s="20">
        <v>3</v>
      </c>
      <c r="I23" s="20" t="s">
        <v>0</v>
      </c>
      <c r="J23" s="19" t="s">
        <v>4</v>
      </c>
      <c r="K23" s="20">
        <f>SUM(E23*12*H23)</f>
        <v>72</v>
      </c>
      <c r="L23" s="20"/>
    </row>
    <row r="24" spans="1:12" ht="27" customHeight="1" thickBot="1">
      <c r="A24" s="47" t="s">
        <v>25</v>
      </c>
      <c r="B24" s="47"/>
      <c r="C24" s="47"/>
      <c r="D24" s="30" t="s">
        <v>11</v>
      </c>
      <c r="E24" s="32">
        <f>SUM(K14:K23)</f>
        <v>780</v>
      </c>
      <c r="F24" s="29" t="s">
        <v>3</v>
      </c>
      <c r="G24" s="30" t="s">
        <v>35</v>
      </c>
      <c r="H24" s="63">
        <v>2</v>
      </c>
      <c r="I24" s="30" t="s">
        <v>12</v>
      </c>
      <c r="J24" s="29" t="s">
        <v>4</v>
      </c>
      <c r="K24" s="32">
        <f>SUM(E24*H24)</f>
        <v>1560</v>
      </c>
      <c r="L24" s="30" t="s">
        <v>7</v>
      </c>
    </row>
    <row r="25" spans="1:12" ht="27" customHeight="1" thickBot="1">
      <c r="A25" s="46" t="s">
        <v>30</v>
      </c>
      <c r="B25" s="46"/>
      <c r="C25" s="46"/>
      <c r="D25" s="8" t="s">
        <v>5</v>
      </c>
      <c r="E25" s="10">
        <v>1.5</v>
      </c>
      <c r="F25" s="15" t="s">
        <v>3</v>
      </c>
      <c r="G25" s="15" t="s">
        <v>6</v>
      </c>
      <c r="H25" s="8">
        <f>SUM(J3)</f>
        <v>20</v>
      </c>
      <c r="I25" s="8" t="s">
        <v>0</v>
      </c>
      <c r="J25" s="15" t="s">
        <v>4</v>
      </c>
      <c r="K25" s="37">
        <f>SUM(E25*12*H25)</f>
        <v>360</v>
      </c>
      <c r="L25" s="8" t="s">
        <v>7</v>
      </c>
    </row>
    <row r="26" spans="1:12" ht="27" customHeight="1" thickBot="1">
      <c r="A26" s="45" t="s">
        <v>31</v>
      </c>
      <c r="B26" s="45"/>
      <c r="C26" s="45"/>
      <c r="D26" s="6" t="s">
        <v>5</v>
      </c>
      <c r="E26" s="5">
        <v>1.5</v>
      </c>
      <c r="F26" s="16" t="s">
        <v>3</v>
      </c>
      <c r="G26" s="16" t="s">
        <v>6</v>
      </c>
      <c r="H26" s="6">
        <f>SUM(J4)</f>
        <v>20</v>
      </c>
      <c r="I26" s="6" t="s">
        <v>0</v>
      </c>
      <c r="J26" s="16" t="s">
        <v>4</v>
      </c>
      <c r="K26" s="38">
        <f>SUM(E26*12*H26)</f>
        <v>360</v>
      </c>
      <c r="L26" s="6" t="s">
        <v>7</v>
      </c>
    </row>
    <row r="27" spans="1:12" ht="27" customHeight="1" thickBot="1">
      <c r="A27" s="1"/>
      <c r="B27" s="1"/>
      <c r="C27" s="1"/>
      <c r="D27" s="1"/>
      <c r="E27" s="1"/>
      <c r="F27" s="1"/>
      <c r="G27" s="1"/>
      <c r="H27" s="1"/>
      <c r="I27" s="61" t="s">
        <v>41</v>
      </c>
      <c r="J27" s="61"/>
      <c r="K27" s="23">
        <f>SUM(K7:K13,K24:K26)</f>
        <v>6226</v>
      </c>
      <c r="L27" s="2" t="s">
        <v>7</v>
      </c>
    </row>
    <row r="28" spans="1:12" ht="27" customHeight="1" thickBot="1">
      <c r="A28" s="46" t="s">
        <v>33</v>
      </c>
      <c r="B28" s="46"/>
      <c r="C28" s="46"/>
      <c r="D28" s="8" t="s">
        <v>5</v>
      </c>
      <c r="E28" s="10">
        <v>6</v>
      </c>
      <c r="F28" s="15" t="s">
        <v>3</v>
      </c>
      <c r="G28" s="15" t="s">
        <v>6</v>
      </c>
      <c r="H28" s="8">
        <f>SUM(E3)</f>
        <v>35</v>
      </c>
      <c r="I28" s="8" t="s">
        <v>0</v>
      </c>
      <c r="J28" s="15" t="s">
        <v>4</v>
      </c>
      <c r="K28" s="24">
        <f>SUM(E28*12*H28)</f>
        <v>2520</v>
      </c>
      <c r="L28" s="11" t="s">
        <v>7</v>
      </c>
    </row>
    <row r="29" spans="1:12" ht="27" customHeight="1" thickBot="1">
      <c r="A29" s="45" t="s">
        <v>34</v>
      </c>
      <c r="B29" s="45"/>
      <c r="C29" s="45"/>
      <c r="D29" s="6" t="s">
        <v>5</v>
      </c>
      <c r="E29" s="5">
        <v>4</v>
      </c>
      <c r="F29" s="16" t="s">
        <v>3</v>
      </c>
      <c r="G29" s="16" t="s">
        <v>6</v>
      </c>
      <c r="H29" s="44">
        <f>SUM(E4)</f>
        <v>37</v>
      </c>
      <c r="I29" s="6" t="s">
        <v>0</v>
      </c>
      <c r="J29" s="16" t="s">
        <v>4</v>
      </c>
      <c r="K29" s="25">
        <f>SUM(E29*12*H29)</f>
        <v>1776</v>
      </c>
      <c r="L29" s="7" t="s">
        <v>7</v>
      </c>
    </row>
    <row r="30" spans="1:12" ht="27" customHeight="1" thickBot="1">
      <c r="A30" s="19"/>
      <c r="B30" s="19"/>
      <c r="C30" s="19"/>
      <c r="D30" s="20"/>
      <c r="E30" s="20"/>
      <c r="F30" s="19"/>
      <c r="G30" s="19"/>
      <c r="H30" s="20"/>
      <c r="I30" s="59" t="s">
        <v>42</v>
      </c>
      <c r="J30" s="59"/>
      <c r="K30" s="26">
        <f>SUM(K28:K29)</f>
        <v>4296</v>
      </c>
      <c r="L30" s="22"/>
    </row>
    <row r="31" spans="1:12" ht="27" customHeight="1">
      <c r="A31" s="3"/>
      <c r="B31" s="54" t="s">
        <v>13</v>
      </c>
      <c r="C31" s="54"/>
      <c r="D31" s="55">
        <f>SUM(K27)</f>
        <v>6226</v>
      </c>
      <c r="E31" s="55"/>
      <c r="F31" s="4" t="s">
        <v>14</v>
      </c>
      <c r="G31" s="35" t="s">
        <v>39</v>
      </c>
      <c r="H31" s="27">
        <f>SUM(K30)</f>
        <v>4296</v>
      </c>
      <c r="I31" s="3" t="s">
        <v>7</v>
      </c>
      <c r="J31" s="4" t="s">
        <v>4</v>
      </c>
      <c r="K31" s="57" t="s">
        <v>15</v>
      </c>
      <c r="L31" s="58"/>
    </row>
    <row r="32" spans="1:12" ht="27" customHeight="1" thickBot="1">
      <c r="A32" s="1"/>
      <c r="B32" s="1"/>
      <c r="C32" s="1"/>
      <c r="D32" s="1"/>
      <c r="E32" s="1"/>
      <c r="F32" s="1"/>
      <c r="G32" s="50" t="s">
        <v>43</v>
      </c>
      <c r="H32" s="50"/>
      <c r="I32" s="50"/>
      <c r="J32" s="60"/>
      <c r="K32" s="33">
        <f>SUM(D31-H31)</f>
        <v>1930</v>
      </c>
      <c r="L32" s="34" t="s">
        <v>7</v>
      </c>
    </row>
    <row r="33" spans="1:12" ht="36.75" customHeight="1">
      <c r="A33" s="53" t="s">
        <v>56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ht="27" customHeight="1"/>
  </sheetData>
  <sheetProtection password="D848" sheet="1"/>
  <protectedRanges>
    <protectedRange sqref="E13 H13" name="範圍3"/>
    <protectedRange sqref="B5:B6 G5:G6 K5:K6 E7:E10 H9:H10 K11:K13 H24 E25:E26 E28:E29 H29 E14:E23" name="範圍1"/>
    <protectedRange sqref="E22:E23" name="範圍2"/>
  </protectedRanges>
  <mergeCells count="39">
    <mergeCell ref="B7:C7"/>
    <mergeCell ref="B9:C9"/>
    <mergeCell ref="B10:C10"/>
    <mergeCell ref="B11:C11"/>
    <mergeCell ref="A1:L1"/>
    <mergeCell ref="I5:J5"/>
    <mergeCell ref="A2:L2"/>
    <mergeCell ref="A33:L33"/>
    <mergeCell ref="B31:C31"/>
    <mergeCell ref="D31:E31"/>
    <mergeCell ref="B12:C12"/>
    <mergeCell ref="A29:C29"/>
    <mergeCell ref="K31:L31"/>
    <mergeCell ref="I30:J30"/>
    <mergeCell ref="G32:J32"/>
    <mergeCell ref="I27:J27"/>
    <mergeCell ref="C14:D14"/>
    <mergeCell ref="B8:C8"/>
    <mergeCell ref="C18:D18"/>
    <mergeCell ref="C19:D19"/>
    <mergeCell ref="A16:B17"/>
    <mergeCell ref="C16:D16"/>
    <mergeCell ref="C17:D17"/>
    <mergeCell ref="A20:B21"/>
    <mergeCell ref="C20:D20"/>
    <mergeCell ref="C21:D21"/>
    <mergeCell ref="B3:D3"/>
    <mergeCell ref="B4:D4"/>
    <mergeCell ref="A25:C25"/>
    <mergeCell ref="A13:C13"/>
    <mergeCell ref="C15:D15"/>
    <mergeCell ref="A14:B15"/>
    <mergeCell ref="A18:B19"/>
    <mergeCell ref="A26:C26"/>
    <mergeCell ref="A28:C28"/>
    <mergeCell ref="A24:C24"/>
    <mergeCell ref="A22:B23"/>
    <mergeCell ref="C22:D22"/>
    <mergeCell ref="C23:D2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陳添揮</cp:lastModifiedBy>
  <cp:lastPrinted>2014-02-13T09:20:05Z</cp:lastPrinted>
  <dcterms:created xsi:type="dcterms:W3CDTF">2004-04-16T13:49:45Z</dcterms:created>
  <dcterms:modified xsi:type="dcterms:W3CDTF">2014-02-13T09:20:31Z</dcterms:modified>
  <cp:category/>
  <cp:version/>
  <cp:contentType/>
  <cp:contentStatus/>
</cp:coreProperties>
</file>